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24"/>
  <workbookPr showInkAnnotation="0" autoCompressPictures="0"/>
  <bookViews>
    <workbookView xWindow="34360" yWindow="680" windowWidth="36780" windowHeight="26220" tabRatio="500"/>
  </bookViews>
  <sheets>
    <sheet name="Hadoop Cluster Sizing" sheetId="2" r:id="rId1"/>
    <sheet name="Dictionaries" sheetId="5"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17" i="2" l="1"/>
  <c r="C23" i="2"/>
  <c r="C19" i="2"/>
  <c r="C26" i="2"/>
  <c r="C16" i="2"/>
  <c r="C22" i="2"/>
  <c r="C29" i="2"/>
  <c r="C34" i="2"/>
  <c r="C33" i="2"/>
  <c r="C45" i="2"/>
  <c r="C44" i="2"/>
  <c r="C43" i="2"/>
  <c r="C42" i="2"/>
  <c r="C41" i="2"/>
  <c r="C32" i="2"/>
  <c r="C40" i="2"/>
  <c r="C39" i="2"/>
  <c r="C38" i="2"/>
  <c r="C37" i="2"/>
  <c r="C31" i="2"/>
  <c r="C30" i="2"/>
  <c r="C13" i="5"/>
  <c r="C12" i="5"/>
  <c r="C11" i="5"/>
  <c r="C10" i="5"/>
  <c r="C9" i="5"/>
  <c r="C8" i="5"/>
  <c r="C7" i="5"/>
  <c r="C6" i="5"/>
  <c r="C5" i="5"/>
  <c r="C4" i="5"/>
  <c r="C3" i="5"/>
  <c r="C2" i="5"/>
</calcChain>
</file>

<file path=xl/sharedStrings.xml><?xml version="1.0" encoding="utf-8"?>
<sst xmlns="http://schemas.openxmlformats.org/spreadsheetml/2006/main" count="61" uniqueCount="60">
  <si>
    <t>Data Size, TB</t>
  </si>
  <si>
    <t>Disk Scan Rate, MB/sec</t>
  </si>
  <si>
    <t>Single Server</t>
  </si>
  <si>
    <t>Scan Rate, GB/sec</t>
  </si>
  <si>
    <t>Scan Rate, MB/sec</t>
  </si>
  <si>
    <t>Data</t>
  </si>
  <si>
    <t>Raw Space Required, TB</t>
  </si>
  <si>
    <t>System Sizing</t>
  </si>
  <si>
    <t>Number of Servers</t>
  </si>
  <si>
    <t>Racks</t>
  </si>
  <si>
    <t>Sizing Multiplier</t>
  </si>
  <si>
    <t>SLA Calculation</t>
  </si>
  <si>
    <t>RAM Scan rate, MB/sec</t>
  </si>
  <si>
    <t>RAM Scan rate, GB/sec</t>
  </si>
  <si>
    <t>Usable Space, TB</t>
  </si>
  <si>
    <t>Raw Space, GB</t>
  </si>
  <si>
    <t>Disk</t>
  </si>
  <si>
    <t>2.5" 300GB SAS 10k rpm</t>
  </si>
  <si>
    <t>2.5" 600GB SAS 10k rpm</t>
  </si>
  <si>
    <t>2.5" 900GB SAS 10k rpm</t>
  </si>
  <si>
    <t>2.5" 1200GB SAS 10k rpm</t>
  </si>
  <si>
    <t>2.5" 1500GB SAS 10k rpm</t>
  </si>
  <si>
    <t>2.5" 1800GB SAS 10k rpm</t>
  </si>
  <si>
    <t>Marketing Size, GB</t>
  </si>
  <si>
    <t>3.5" 1TB SATA 7.2k rpm</t>
  </si>
  <si>
    <t>3.5" 2TB SATA 7.2k rpm</t>
  </si>
  <si>
    <t>3.5" 3TB SATA 7.2k rpm</t>
  </si>
  <si>
    <t>3.5" 4TB SATA 7.2k rpm</t>
  </si>
  <si>
    <t>3.5" 6TB SATA 7.2k rpm</t>
  </si>
  <si>
    <t>3.5" 8TB SATA 7.2k rpm</t>
  </si>
  <si>
    <t>Real Size, GB</t>
  </si>
  <si>
    <t>Sequential Scan Rate, MB/sec</t>
  </si>
  <si>
    <t>Amount of data you plan to host in TB, without compression</t>
  </si>
  <si>
    <t>Disk Type</t>
  </si>
  <si>
    <t>Disk type you plan to use, choose from dropdown list</t>
  </si>
  <si>
    <t>Disks Per Server</t>
  </si>
  <si>
    <t>Amount of disks per server you plan to have. Remember that typically for 2.5" HDDs you can have up to 24 HDDs in 2U server, for 3.5" HDDs it is 14 HDDs in 2U server</t>
  </si>
  <si>
    <t>Disk Number</t>
  </si>
  <si>
    <t>System Disks</t>
  </si>
  <si>
    <t>Constants</t>
  </si>
  <si>
    <t>Disk Real Size, GB</t>
  </si>
  <si>
    <t>RAM Per Server, GB</t>
  </si>
  <si>
    <t>The more RAM the better</t>
  </si>
  <si>
    <t>Compression Factor</t>
  </si>
  <si>
    <t>Time to scan 100% of data</t>
  </si>
  <si>
    <t>Cache Size, GB</t>
  </si>
  <si>
    <t>Cache Size, TB</t>
  </si>
  <si>
    <t>Time to scan 50% of data</t>
  </si>
  <si>
    <t>Time to scan 10% of data</t>
  </si>
  <si>
    <t>Scan 1TB from cache</t>
  </si>
  <si>
    <t>Scan 5TB from cache</t>
  </si>
  <si>
    <t>Time to scan 1% of data</t>
  </si>
  <si>
    <t>Scan 10TB from cache</t>
  </si>
  <si>
    <t>Scan 40TB from cache</t>
  </si>
  <si>
    <t>CPU Cores Per Server</t>
  </si>
  <si>
    <t>Scan 100TB from cache</t>
  </si>
  <si>
    <t>For &lt;2 rack configurations set to 1.0</t>
  </si>
  <si>
    <t>Number of CPU cores per server</t>
  </si>
  <si>
    <t>Customer Inputs</t>
  </si>
  <si>
    <t>Multiplier used to increase cluster size to deliver lower SLA by using more hardware. Default is 1.0, which means purely data volume sizing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</si>
</sst>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7" formatCode="[h]:mm:ss;@"/>
  </numFmts>
  <fonts count="8" x14ac:knownFonts="1">
    <font>
      <sz val="12"/>
      <color theme="1"/>
      <name val="Calibri"/>
      <family val="2"/>
      <scheme val="minor"/>
    </font>
    <font>
      <b/>
      <sz val="12"/>
      <color theme="1"/>
      <name val="Calibri"/>
      <family val="2"/>
      <charset val="204"/>
      <scheme val="minor"/>
    </font>
    <font>
      <u/>
      <sz val="12"/>
      <color theme="10"/>
      <name val="Calibri"/>
      <family val="2"/>
      <charset val="204"/>
      <scheme val="minor"/>
    </font>
    <font>
      <u/>
      <sz val="12"/>
      <color theme="11"/>
      <name val="Calibri"/>
      <family val="2"/>
      <charset val="204"/>
      <scheme val="minor"/>
    </font>
    <font>
      <sz val="12"/>
      <color rgb="FF000000"/>
      <name val="Calibri"/>
      <family val="2"/>
      <charset val="204"/>
      <scheme val="minor"/>
    </font>
    <font>
      <b/>
      <sz val="12"/>
      <color rgb="FF000000"/>
      <name val="Calibri"/>
      <scheme val="minor"/>
    </font>
    <font>
      <b/>
      <sz val="12"/>
      <color theme="9" tint="-0.249977111117893"/>
      <name val="Calibri"/>
      <scheme val="minor"/>
    </font>
    <font>
      <b/>
      <sz val="12"/>
      <color theme="6" tint="-0.499984740745262"/>
      <name val="Calibri"/>
      <scheme val="minor"/>
    </font>
  </fonts>
  <fills count="4">
    <fill>
      <patternFill patternType="none"/>
    </fill>
    <fill>
      <patternFill patternType="gray125"/>
    </fill>
    <fill>
      <patternFill patternType="solid">
        <fgColor theme="6" tint="0.39997558519241921"/>
        <bgColor indexed="64"/>
      </patternFill>
    </fill>
    <fill>
      <patternFill patternType="solid">
        <fgColor theme="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5">
    <xf numFmtId="0" fontId="0" fillId="0" borderId="0" xfId="0"/>
    <xf numFmtId="0" fontId="1" fillId="0" borderId="0" xfId="0" applyFont="1"/>
    <xf numFmtId="0" fontId="0" fillId="0" borderId="1" xfId="0" applyBorder="1"/>
    <xf numFmtId="164" fontId="0" fillId="0" borderId="1" xfId="0" applyNumberFormat="1" applyBorder="1"/>
    <xf numFmtId="0" fontId="0" fillId="2" borderId="1" xfId="0" applyFill="1" applyBorder="1"/>
    <xf numFmtId="0" fontId="5" fillId="0" borderId="0" xfId="0" applyFont="1" applyBorder="1"/>
    <xf numFmtId="0" fontId="4" fillId="2" borderId="1" xfId="0" applyFont="1" applyFill="1" applyBorder="1"/>
    <xf numFmtId="1" fontId="0" fillId="0" borderId="1" xfId="0" applyNumberFormat="1" applyBorder="1"/>
    <xf numFmtId="3" fontId="6" fillId="0" borderId="1" xfId="0" applyNumberFormat="1" applyFont="1" applyBorder="1"/>
    <xf numFmtId="165" fontId="6" fillId="0" borderId="0" xfId="0" applyNumberFormat="1" applyFont="1"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0" xfId="0" applyFont="1" applyBorder="1"/>
    <xf numFmtId="0" fontId="0" fillId="0" borderId="0" xfId="0" applyBorder="1"/>
    <xf numFmtId="164" fontId="0" fillId="0" borderId="0" xfId="0" applyNumberFormat="1" applyBorder="1"/>
    <xf numFmtId="0" fontId="0" fillId="0" borderId="0" xfId="0" applyFill="1" applyBorder="1"/>
    <xf numFmtId="1" fontId="0" fillId="0" borderId="0" xfId="0" applyNumberFormat="1" applyFill="1" applyBorder="1"/>
    <xf numFmtId="0" fontId="0" fillId="0" borderId="0" xfId="0" applyAlignment="1">
      <alignment wrapText="1"/>
    </xf>
    <xf numFmtId="167" fontId="0" fillId="0" borderId="1" xfId="0" applyNumberFormat="1" applyBorder="1" applyAlignment="1">
      <alignment horizontal="right"/>
    </xf>
    <xf numFmtId="0" fontId="0" fillId="0" borderId="1" xfId="0" applyBorder="1" applyAlignment="1">
      <alignment wrapText="1"/>
    </xf>
    <xf numFmtId="0" fontId="0" fillId="3" borderId="0" xfId="0" applyFill="1"/>
    <xf numFmtId="0" fontId="0" fillId="3" borderId="0" xfId="0" applyFill="1" applyAlignment="1">
      <alignment wrapText="1"/>
    </xf>
    <xf numFmtId="1" fontId="7" fillId="0" borderId="1" xfId="0" applyNumberFormat="1" applyFont="1" applyBorder="1"/>
    <xf numFmtId="164" fontId="7" fillId="0" borderId="1" xfId="0" applyNumberFormat="1" applyFont="1" applyBorder="1" applyAlignment="1">
      <alignment horizontal="right"/>
    </xf>
    <xf numFmtId="164" fontId="7" fillId="0" borderId="1" xfId="0" applyNumberFormat="1" applyFont="1" applyBorder="1"/>
  </cellXfs>
  <cellStyles count="1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zoomScale="150" zoomScaleNormal="150" zoomScalePageLayoutView="150" workbookViewId="0">
      <selection activeCell="C3" sqref="C3"/>
    </sheetView>
  </sheetViews>
  <sheetFormatPr baseColWidth="10" defaultRowHeight="15" x14ac:dyDescent="0"/>
  <cols>
    <col min="1" max="1" width="0.1640625" customWidth="1"/>
    <col min="2" max="2" width="27.1640625" customWidth="1"/>
    <col min="3" max="3" width="26" customWidth="1"/>
    <col min="4" max="4" width="44.33203125" customWidth="1"/>
    <col min="5" max="5" width="0.1640625" customWidth="1"/>
  </cols>
  <sheetData>
    <row r="1" spans="1:5" ht="1" customHeight="1">
      <c r="A1" s="20"/>
      <c r="B1" s="20"/>
      <c r="C1" s="20"/>
      <c r="D1" s="20"/>
      <c r="E1" s="20"/>
    </row>
    <row r="2" spans="1:5">
      <c r="A2" s="20"/>
      <c r="B2" s="12" t="s">
        <v>58</v>
      </c>
      <c r="C2" s="13"/>
      <c r="E2" s="20"/>
    </row>
    <row r="3" spans="1:5" ht="30">
      <c r="A3" s="20"/>
      <c r="B3" s="4" t="s">
        <v>0</v>
      </c>
      <c r="C3" s="22">
        <v>1000</v>
      </c>
      <c r="D3" s="19" t="s">
        <v>32</v>
      </c>
      <c r="E3" s="20"/>
    </row>
    <row r="4" spans="1:5" ht="15" customHeight="1">
      <c r="A4" s="20"/>
      <c r="B4" s="4" t="s">
        <v>33</v>
      </c>
      <c r="C4" s="23" t="s">
        <v>28</v>
      </c>
      <c r="D4" s="19" t="s">
        <v>34</v>
      </c>
      <c r="E4" s="20"/>
    </row>
    <row r="5" spans="1:5" ht="60">
      <c r="A5" s="20"/>
      <c r="B5" s="4" t="s">
        <v>35</v>
      </c>
      <c r="C5" s="22">
        <v>12</v>
      </c>
      <c r="D5" s="19" t="s">
        <v>36</v>
      </c>
      <c r="E5" s="20"/>
    </row>
    <row r="6" spans="1:5">
      <c r="A6" s="20"/>
      <c r="B6" s="4" t="s">
        <v>41</v>
      </c>
      <c r="C6" s="22">
        <v>384</v>
      </c>
      <c r="D6" s="19" t="s">
        <v>42</v>
      </c>
      <c r="E6" s="20"/>
    </row>
    <row r="7" spans="1:5">
      <c r="A7" s="20"/>
      <c r="B7" s="4" t="s">
        <v>54</v>
      </c>
      <c r="C7" s="22">
        <v>32</v>
      </c>
      <c r="D7" s="19" t="s">
        <v>57</v>
      </c>
      <c r="E7" s="20"/>
    </row>
    <row r="8" spans="1:5">
      <c r="A8" s="20"/>
      <c r="B8" s="4" t="s">
        <v>43</v>
      </c>
      <c r="C8" s="24">
        <v>2.2999999999999998</v>
      </c>
      <c r="D8" s="19" t="s">
        <v>56</v>
      </c>
      <c r="E8" s="20"/>
    </row>
    <row r="9" spans="1:5">
      <c r="A9" s="20"/>
      <c r="B9" s="15"/>
      <c r="C9" s="16"/>
      <c r="D9" s="17"/>
      <c r="E9" s="20"/>
    </row>
    <row r="10" spans="1:5" ht="45">
      <c r="A10" s="20"/>
      <c r="B10" s="12" t="s">
        <v>10</v>
      </c>
      <c r="C10" s="9">
        <v>1.5</v>
      </c>
      <c r="D10" s="17" t="s">
        <v>59</v>
      </c>
      <c r="E10" s="20"/>
    </row>
    <row r="11" spans="1:5">
      <c r="A11" s="20"/>
      <c r="D11" s="17"/>
      <c r="E11" s="20"/>
    </row>
    <row r="12" spans="1:5" ht="1" customHeight="1">
      <c r="A12" s="20"/>
      <c r="B12" s="20"/>
      <c r="C12" s="20"/>
      <c r="D12" s="21"/>
      <c r="E12" s="20"/>
    </row>
    <row r="13" spans="1:5">
      <c r="A13" s="20"/>
      <c r="D13" s="17"/>
      <c r="E13" s="20"/>
    </row>
    <row r="14" spans="1:5">
      <c r="A14" s="20"/>
      <c r="B14" s="12" t="s">
        <v>39</v>
      </c>
      <c r="C14" s="14"/>
      <c r="D14" s="17"/>
      <c r="E14" s="20"/>
    </row>
    <row r="15" spans="1:5">
      <c r="A15" s="20"/>
      <c r="B15" s="4" t="s">
        <v>38</v>
      </c>
      <c r="C15" s="7">
        <v>2</v>
      </c>
      <c r="D15" s="17"/>
      <c r="E15" s="20"/>
    </row>
    <row r="16" spans="1:5">
      <c r="A16" s="20"/>
      <c r="B16" s="4" t="s">
        <v>40</v>
      </c>
      <c r="C16" s="3">
        <f>VLOOKUP(C4,Dictionaries!A1:D13, 3, FALSE)</f>
        <v>5587.9354476928711</v>
      </c>
      <c r="D16" s="17"/>
      <c r="E16" s="20"/>
    </row>
    <row r="17" spans="1:5">
      <c r="A17" s="20"/>
      <c r="B17" s="4" t="s">
        <v>1</v>
      </c>
      <c r="C17" s="3">
        <f>VLOOKUP(C4,Dictionaries!A1:D13,4,FALSE)</f>
        <v>60</v>
      </c>
      <c r="E17" s="20"/>
    </row>
    <row r="18" spans="1:5">
      <c r="A18" s="20"/>
      <c r="B18" s="4" t="s">
        <v>12</v>
      </c>
      <c r="C18" s="2">
        <v>8000</v>
      </c>
      <c r="E18" s="20"/>
    </row>
    <row r="19" spans="1:5">
      <c r="A19" s="20"/>
      <c r="B19" s="4" t="s">
        <v>45</v>
      </c>
      <c r="C19" s="2">
        <f>C6-((C7-2)*4+12)</f>
        <v>252</v>
      </c>
      <c r="E19" s="20"/>
    </row>
    <row r="20" spans="1:5">
      <c r="A20" s="20"/>
      <c r="E20" s="20"/>
    </row>
    <row r="21" spans="1:5">
      <c r="A21" s="20"/>
      <c r="B21" s="1" t="s">
        <v>2</v>
      </c>
      <c r="E21" s="20"/>
    </row>
    <row r="22" spans="1:5">
      <c r="A22" s="20"/>
      <c r="B22" s="4" t="s">
        <v>15</v>
      </c>
      <c r="C22" s="3">
        <f>C16*(C5-C15)</f>
        <v>55879.354476928711</v>
      </c>
      <c r="E22" s="20"/>
    </row>
    <row r="23" spans="1:5">
      <c r="A23" s="20"/>
      <c r="B23" s="4" t="s">
        <v>4</v>
      </c>
      <c r="C23" s="2">
        <f>C17*(C5-C15)</f>
        <v>600</v>
      </c>
      <c r="E23" s="20"/>
    </row>
    <row r="24" spans="1:5">
      <c r="A24" s="20"/>
      <c r="E24" s="20"/>
    </row>
    <row r="25" spans="1:5">
      <c r="A25" s="20"/>
      <c r="B25" s="5" t="s">
        <v>5</v>
      </c>
      <c r="E25" s="20"/>
    </row>
    <row r="26" spans="1:5">
      <c r="A26" s="20"/>
      <c r="B26" s="6" t="s">
        <v>6</v>
      </c>
      <c r="C26" s="3">
        <f>C3/C8*4</f>
        <v>1739.1304347826087</v>
      </c>
      <c r="E26" s="20"/>
    </row>
    <row r="27" spans="1:5">
      <c r="A27" s="20"/>
      <c r="E27" s="20"/>
    </row>
    <row r="28" spans="1:5">
      <c r="A28" s="20"/>
      <c r="B28" s="1" t="s">
        <v>7</v>
      </c>
      <c r="E28" s="20"/>
    </row>
    <row r="29" spans="1:5">
      <c r="A29" s="20"/>
      <c r="B29" s="4" t="s">
        <v>8</v>
      </c>
      <c r="C29" s="8">
        <f>CEILING(C10*C26/C22*1024,1)</f>
        <v>48</v>
      </c>
      <c r="E29" s="20"/>
    </row>
    <row r="30" spans="1:5">
      <c r="A30" s="20"/>
      <c r="B30" s="4" t="s">
        <v>9</v>
      </c>
      <c r="C30" s="8">
        <f>CEILING(C29/16,1)</f>
        <v>3</v>
      </c>
      <c r="E30" s="20"/>
    </row>
    <row r="31" spans="1:5">
      <c r="A31" s="20"/>
      <c r="B31" s="4" t="s">
        <v>14</v>
      </c>
      <c r="C31" s="8">
        <f>C29*C22*C8/4/1024</f>
        <v>1506.1232261359689</v>
      </c>
      <c r="E31" s="20"/>
    </row>
    <row r="32" spans="1:5">
      <c r="A32" s="20"/>
      <c r="B32" s="4" t="s">
        <v>3</v>
      </c>
      <c r="C32" s="3">
        <f>C23*C29/1024</f>
        <v>28.125</v>
      </c>
      <c r="E32" s="20"/>
    </row>
    <row r="33" spans="1:5">
      <c r="A33" s="20"/>
      <c r="B33" s="4" t="s">
        <v>13</v>
      </c>
      <c r="C33" s="3">
        <f>C18*C29/1024</f>
        <v>375</v>
      </c>
      <c r="E33" s="20"/>
    </row>
    <row r="34" spans="1:5">
      <c r="A34" s="20"/>
      <c r="B34" s="4" t="s">
        <v>46</v>
      </c>
      <c r="C34" s="3">
        <f>C19*C29/1024</f>
        <v>11.8125</v>
      </c>
      <c r="E34" s="20"/>
    </row>
    <row r="35" spans="1:5">
      <c r="A35" s="20"/>
      <c r="E35" s="20"/>
    </row>
    <row r="36" spans="1:5">
      <c r="A36" s="20"/>
      <c r="B36" s="1" t="s">
        <v>11</v>
      </c>
      <c r="E36" s="20"/>
    </row>
    <row r="37" spans="1:5">
      <c r="A37" s="20"/>
      <c r="B37" s="4" t="s">
        <v>44</v>
      </c>
      <c r="C37" s="18" t="str">
        <f>C3*1&amp;"TB is scanned in "&amp;TEXT(C3*1024/C32/86400,"[h]:mm:ss")</f>
        <v>1000TB is scanned in 10:06:49</v>
      </c>
      <c r="E37" s="20"/>
    </row>
    <row r="38" spans="1:5">
      <c r="A38" s="20"/>
      <c r="B38" s="4" t="s">
        <v>47</v>
      </c>
      <c r="C38" s="18" t="str">
        <f>C3*0.5&amp;"TB is scanned in "&amp;TEXT(0.5*C3*1024/C32/86400,"[h]:mm:ss")</f>
        <v>500TB is scanned in 5:03:24</v>
      </c>
      <c r="E38" s="20"/>
    </row>
    <row r="39" spans="1:5">
      <c r="A39" s="20"/>
      <c r="B39" s="4" t="s">
        <v>48</v>
      </c>
      <c r="C39" s="18" t="str">
        <f>C3*0.1&amp;"TB is scanned in "&amp;TEXT(0.1*C3*1024/C32/86400,"[h]:mm:ss")</f>
        <v>100TB is scanned in 1:00:41</v>
      </c>
      <c r="E39" s="20"/>
    </row>
    <row r="40" spans="1:5">
      <c r="A40" s="20"/>
      <c r="B40" s="4" t="s">
        <v>51</v>
      </c>
      <c r="C40" s="18" t="str">
        <f>C3*0.01&amp;"TB is scanned in "&amp;TEXT(0.01*C3*1024/C32/86400,"[h]:mm:ss")</f>
        <v>10TB is scanned in 0:06:04</v>
      </c>
      <c r="E40" s="20"/>
    </row>
    <row r="41" spans="1:5">
      <c r="A41" s="20"/>
      <c r="B41" s="4" t="s">
        <v>49</v>
      </c>
      <c r="C41" s="18">
        <f>IF(C34&gt;=1,1024/C33/86400,"not enough cache")</f>
        <v>3.160493827160494E-5</v>
      </c>
      <c r="E41" s="20"/>
    </row>
    <row r="42" spans="1:5">
      <c r="A42" s="20"/>
      <c r="B42" s="4" t="s">
        <v>50</v>
      </c>
      <c r="C42" s="18">
        <f>IF(C34&gt;=5,5*1024/C33/86400,"not enough cache")</f>
        <v>1.5802469135802469E-4</v>
      </c>
      <c r="E42" s="20"/>
    </row>
    <row r="43" spans="1:5">
      <c r="A43" s="20"/>
      <c r="B43" s="4" t="s">
        <v>52</v>
      </c>
      <c r="C43" s="18">
        <f>IF(C34&gt;=10,10*1024/C33/86400,"not enough cache")</f>
        <v>3.1604938271604939E-4</v>
      </c>
      <c r="E43" s="20"/>
    </row>
    <row r="44" spans="1:5">
      <c r="A44" s="20"/>
      <c r="B44" s="4" t="s">
        <v>53</v>
      </c>
      <c r="C44" s="18" t="str">
        <f>IF(C34&gt;=40,40*1024/C33/86400,"not enough cache")</f>
        <v>not enough cache</v>
      </c>
      <c r="E44" s="20"/>
    </row>
    <row r="45" spans="1:5">
      <c r="A45" s="20"/>
      <c r="B45" s="4" t="s">
        <v>55</v>
      </c>
      <c r="C45" s="18" t="str">
        <f>IF(C34&gt;=100,100*1024/C33/86400,"not enough cache")</f>
        <v>not enough cache</v>
      </c>
      <c r="E45" s="20"/>
    </row>
    <row r="46" spans="1:5" ht="1" customHeight="1">
      <c r="A46" s="20"/>
      <c r="B46" s="20"/>
      <c r="C46" s="20"/>
      <c r="D46" s="20"/>
      <c r="E46" s="20"/>
    </row>
  </sheetData>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Dictionaries!$A$2:$A$13</xm:f>
          </x14:formula1>
          <xm:sqref>C4</xm:sqref>
        </x14:dataValidation>
        <x14:dataValidation type="list" allowBlank="1" showInputMessage="1" showErrorMessage="1">
          <x14:formula1>
            <xm:f>Dictionaries!$A$16:$A$21</xm:f>
          </x14:formula1>
          <xm:sqref>C5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150" zoomScaleNormal="150" zoomScalePageLayoutView="150" workbookViewId="0">
      <selection activeCell="A15" sqref="A15"/>
    </sheetView>
  </sheetViews>
  <sheetFormatPr baseColWidth="10" defaultRowHeight="15" x14ac:dyDescent="0"/>
  <cols>
    <col min="1" max="1" width="22.1640625" customWidth="1"/>
    <col min="2" max="2" width="18.5" customWidth="1"/>
    <col min="3" max="3" width="16.33203125" customWidth="1"/>
    <col min="4" max="4" width="15.33203125" customWidth="1"/>
  </cols>
  <sheetData>
    <row r="1" spans="1:4" ht="30">
      <c r="A1" s="10" t="s">
        <v>16</v>
      </c>
      <c r="B1" s="10" t="s">
        <v>23</v>
      </c>
      <c r="C1" s="10" t="s">
        <v>30</v>
      </c>
      <c r="D1" s="10" t="s">
        <v>31</v>
      </c>
    </row>
    <row r="2" spans="1:4">
      <c r="A2" s="2" t="s">
        <v>17</v>
      </c>
      <c r="B2" s="2">
        <v>300</v>
      </c>
      <c r="C2" s="3">
        <f>B2*1000*1000*1000/1024/1024/1024</f>
        <v>279.39677238464355</v>
      </c>
      <c r="D2" s="2">
        <v>85</v>
      </c>
    </row>
    <row r="3" spans="1:4">
      <c r="A3" s="2" t="s">
        <v>18</v>
      </c>
      <c r="B3" s="2">
        <v>600</v>
      </c>
      <c r="C3" s="3">
        <f t="shared" ref="C3:C13" si="0">B3*1000*1000*1000/1024/1024/1024</f>
        <v>558.79354476928711</v>
      </c>
      <c r="D3" s="2">
        <v>85</v>
      </c>
    </row>
    <row r="4" spans="1:4">
      <c r="A4" s="2" t="s">
        <v>19</v>
      </c>
      <c r="B4" s="2">
        <v>900</v>
      </c>
      <c r="C4" s="3">
        <f t="shared" si="0"/>
        <v>838.19031715393066</v>
      </c>
      <c r="D4" s="2">
        <v>85</v>
      </c>
    </row>
    <row r="5" spans="1:4">
      <c r="A5" s="2" t="s">
        <v>20</v>
      </c>
      <c r="B5" s="2">
        <v>1200</v>
      </c>
      <c r="C5" s="3">
        <f t="shared" si="0"/>
        <v>1117.5870895385742</v>
      </c>
      <c r="D5" s="2">
        <v>85</v>
      </c>
    </row>
    <row r="6" spans="1:4">
      <c r="A6" s="2" t="s">
        <v>21</v>
      </c>
      <c r="B6" s="2">
        <v>1500</v>
      </c>
      <c r="C6" s="3">
        <f t="shared" si="0"/>
        <v>1396.9838619232178</v>
      </c>
      <c r="D6" s="2">
        <v>85</v>
      </c>
    </row>
    <row r="7" spans="1:4">
      <c r="A7" s="2" t="s">
        <v>22</v>
      </c>
      <c r="B7" s="2">
        <v>1800</v>
      </c>
      <c r="C7" s="3">
        <f t="shared" si="0"/>
        <v>1676.3806343078613</v>
      </c>
      <c r="D7" s="2">
        <v>85</v>
      </c>
    </row>
    <row r="8" spans="1:4">
      <c r="A8" s="2" t="s">
        <v>24</v>
      </c>
      <c r="B8" s="2">
        <v>1000</v>
      </c>
      <c r="C8" s="3">
        <f t="shared" si="0"/>
        <v>931.32257461547852</v>
      </c>
      <c r="D8" s="2">
        <v>60</v>
      </c>
    </row>
    <row r="9" spans="1:4">
      <c r="A9" s="2" t="s">
        <v>25</v>
      </c>
      <c r="B9" s="2">
        <v>2000</v>
      </c>
      <c r="C9" s="3">
        <f t="shared" si="0"/>
        <v>1862.645149230957</v>
      </c>
      <c r="D9" s="2">
        <v>60</v>
      </c>
    </row>
    <row r="10" spans="1:4">
      <c r="A10" s="2" t="s">
        <v>26</v>
      </c>
      <c r="B10" s="2">
        <v>3000</v>
      </c>
      <c r="C10" s="3">
        <f t="shared" si="0"/>
        <v>2793.9677238464355</v>
      </c>
      <c r="D10" s="2">
        <v>60</v>
      </c>
    </row>
    <row r="11" spans="1:4">
      <c r="A11" s="2" t="s">
        <v>27</v>
      </c>
      <c r="B11" s="2">
        <v>4000</v>
      </c>
      <c r="C11" s="3">
        <f t="shared" si="0"/>
        <v>3725.2902984619141</v>
      </c>
      <c r="D11" s="2">
        <v>60</v>
      </c>
    </row>
    <row r="12" spans="1:4">
      <c r="A12" s="2" t="s">
        <v>28</v>
      </c>
      <c r="B12" s="2">
        <v>6000</v>
      </c>
      <c r="C12" s="3">
        <f t="shared" si="0"/>
        <v>5587.9354476928711</v>
      </c>
      <c r="D12" s="2">
        <v>60</v>
      </c>
    </row>
    <row r="13" spans="1:4">
      <c r="A13" s="2" t="s">
        <v>29</v>
      </c>
      <c r="B13" s="2">
        <v>8000</v>
      </c>
      <c r="C13" s="3">
        <f t="shared" si="0"/>
        <v>7450.5805969238281</v>
      </c>
      <c r="D13" s="2">
        <v>60</v>
      </c>
    </row>
    <row r="15" spans="1:4" ht="27" customHeight="1">
      <c r="A15" s="11" t="s">
        <v>37</v>
      </c>
    </row>
    <row r="16" spans="1:4">
      <c r="A16" s="2">
        <v>6</v>
      </c>
    </row>
    <row r="17" spans="1:1">
      <c r="A17" s="2">
        <v>8</v>
      </c>
    </row>
    <row r="18" spans="1:1">
      <c r="A18" s="2">
        <v>12</v>
      </c>
    </row>
    <row r="19" spans="1:1">
      <c r="A19" s="2">
        <v>14</v>
      </c>
    </row>
    <row r="20" spans="1:1">
      <c r="A20" s="2">
        <v>16</v>
      </c>
    </row>
    <row r="21" spans="1:1">
      <c r="A21" s="2">
        <v>24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Hadoop Cluster Sizing</vt:lpstr>
      <vt:lpstr>Dictionaries</vt:lpstr>
    </vt:vector>
  </TitlesOfParts>
  <Company>Pivotal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Alexey Grishchenko</dc:creator>
  <cp:lastModifiedBy>Alexey Grishchenko</cp:lastModifiedBy>
  <dcterms:created xsi:type="dcterms:W3CDTF">2015-07-22T07:45:36Z</dcterms:created>
  <dcterms:modified xsi:type="dcterms:W3CDTF">2015-08-04T15:38:23Z</dcterms:modified>
</cp:coreProperties>
</file>